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lo" state="visible" r:id="rId4"/>
    <sheet sheetId="2" name="Exemplo café" state="visible" r:id="rId5"/>
    <sheet sheetId="3" name="Como usar" state="visible" r:id="rId6"/>
  </sheets>
  <calcPr calcId="171027" fullCalcOnLoad="1"/>
</workbook>
</file>

<file path=xl/sharedStrings.xml><?xml version="1.0" encoding="utf-8"?>
<sst xmlns="http://schemas.openxmlformats.org/spreadsheetml/2006/main" count="166" uniqueCount="78">
  <si>
    <t>Escala 5x2 — modelo semanal</t>
  </si>
  <si>
    <t>Escreva A, F, I ou Folga em cada dia. As colunas de I a M fazem as contas.</t>
  </si>
  <si>
    <t>Limite de horas por semana</t>
  </si>
  <si>
    <t>42 até 15/12/2027; 40 a partir de 16/12/2027</t>
  </si>
  <si>
    <t>Folgas mínimas por semana</t>
  </si>
  <si>
    <t>Descanso mínimo entre dias (horas)</t>
  </si>
  <si>
    <t>CLT, art. 66</t>
  </si>
  <si>
    <t>Código</t>
  </si>
  <si>
    <t>Turno</t>
  </si>
  <si>
    <t>Entrada</t>
  </si>
  <si>
    <t>Saída</t>
  </si>
  <si>
    <t>Intervalo (h)</t>
  </si>
  <si>
    <t>Horas trabalhadas</t>
  </si>
  <si>
    <t>A</t>
  </si>
  <si>
    <t>Abertura</t>
  </si>
  <si>
    <t>F</t>
  </si>
  <si>
    <t>Fechamento</t>
  </si>
  <si>
    <t>I</t>
  </si>
  <si>
    <t>Intermediário</t>
  </si>
  <si>
    <t>Nome</t>
  </si>
  <si>
    <t>Seg</t>
  </si>
  <si>
    <t>Ter</t>
  </si>
  <si>
    <t>Qua</t>
  </si>
  <si>
    <t>Qui</t>
  </si>
  <si>
    <t>Sex</t>
  </si>
  <si>
    <t>Sáb</t>
  </si>
  <si>
    <t>Dom</t>
  </si>
  <si>
    <t>Horas</t>
  </si>
  <si>
    <t>Dias trabalhados</t>
  </si>
  <si>
    <t>Folgas</t>
  </si>
  <si>
    <t>Menor descanso entre dias (h)</t>
  </si>
  <si>
    <t>Situação</t>
  </si>
  <si>
    <t>Na abertura (A)</t>
  </si>
  <si>
    <t>No fechamento (F)</t>
  </si>
  <si>
    <t>No intermediário (I)</t>
  </si>
  <si>
    <t>De folga</t>
  </si>
  <si>
    <t>Ana</t>
  </si>
  <si>
    <t>Folga</t>
  </si>
  <si>
    <t>Bruno</t>
  </si>
  <si>
    <t>Carla</t>
  </si>
  <si>
    <t>Diego</t>
  </si>
  <si>
    <t>Elisa</t>
  </si>
  <si>
    <t>Fábio</t>
  </si>
  <si>
    <t>Gabi</t>
  </si>
  <si>
    <t>Escala 5x2: como montar a escala depois do fim da 6x1</t>
  </si>
  <si>
    <t>Atualizado em 24 de outubro de 2026.</t>
  </si>
  <si>
    <t>Este guia explica a regra e mostra um jeito de montar a escala; não é orientação jurídica, e os detalhes do seu caso (convenção coletiva, setor, contrato) devem ser confirmados com o seu contador ou com o sindicato da categoria.</t>
  </si>
  <si>
    <t/>
  </si>
  <si>
    <t>O que muda e quando</t>
  </si>
  <si>
    <t>Até 15 de dezembro de 2026: 44 horas (a regra antiga); folgas: Uma.</t>
  </si>
  <si>
    <t>A partir de 16 de dezembro de 2026: 42 horas; folgas: Duas, uma delas de preferência no domingo.</t>
  </si>
  <si>
    <t>A partir de 16 de dezembro de 2027: 40 horas; folgas: Duas, uma delas de preferência no domingo.</t>
  </si>
  <si>
    <t>As datas: o texto da emenda diz "2 (dois) meses após a publicação" e, depois, "1 (um) ano". Prazo contado em meses vence no mesmo dia do mês (Código Civil, art. 132, § 3º), por isso 16 de dezembro. Algumas reportagens falam em 15 de dezembro porque contaram 60 dias; o mais seguro é ter a escala nova pronta antes do dia 15.</t>
  </si>
  <si>
    <t>Como usar esta planilha</t>
  </si>
  <si>
    <t>1. Na aba Modelo, confira os horários dos turnos (A, F, I) e os limites nas células amarelas.</t>
  </si>
  <si>
    <t>2. Escreva o nome de cada pessoa e, em cada dia, A, F, I ou Folga.</t>
  </si>
  <si>
    <t>3. As colunas Horas, Dias trabalhados, Folgas e Menor descanso fazem as contas; Situação mostra OK ou Revisar.</t>
  </si>
  <si>
    <t>4. Embaixo da grade, confira quantas pessoas há em cada turno por dia.</t>
  </si>
  <si>
    <t>5. A grade é de uma semana: ao virar a semana, confira o domingo de uma com a segunda da outra (quem fechou no domingo não abre na segunda).</t>
  </si>
  <si>
    <t>6. Turnos que viram a meia-noite não entram nas contas de descanso desta planilha.</t>
  </si>
  <si>
    <t>Como fazer uma escala 5x2, passo a passo</t>
  </si>
  <si>
    <t>1. Conte quantas pessoas cada dia precisa: Dia por dia e turno por turno: quantas pessoas na abertura, quantas no fechamento. Some tudo: esse é o total de turnos da semana.</t>
  </si>
  <si>
    <t>2. Divida por cinco: Na 5x2 cada pessoa trabalha cinco dias. O total de turnos dividido por cinco é o tamanho da equipe que a escala pede — por exemplo, 35 turnos pedem 7 pessoas. Se der mais gente do que você tem, é sinal de rever a demanda ou de contratar.</t>
  </si>
  <si>
    <t>3. Defina os turnos com horário e intervalo: Entrada, saída e intervalo de cada turno. Quem trabalha mais de 6 horas tem direito a pelo menos 1 hora de intervalo, e esse intervalo não conta como jornada (CLT, art. 71). Um turno das 7h às 16h com 1 hora de intervalo são 8 horas trabalhadas.</t>
  </si>
  <si>
    <t>4. Distribua as folgas nos dias mais calmos: Cada pessoa tem duas folgas; no total, a equipe tem o dobro do número de pessoas em folgas. Coloque mais folgas nos dias de menos movimento, dê as duas folgas seguidas sempre que puder e gire a folga de domingo entre todos.</t>
  </si>
  <si>
    <t>5. Confira as 11 horas entre um dia e outro: Entre o fim de um dia de trabalho e o começo do próximo são no mínimo 11 horas de descanso (CLT, art. 66). Quem fecha às 20h não pode abrir às 6h30 do dia seguinte: são só 10 horas e meia. O jeito mais simples é deixar cada pessoa num turno só durante a semana.</t>
  </si>
  <si>
    <t>6. Some as horas de cada pessoa e publique: Cada linha deve fechar em até 42 horas (40 a partir de 16 de dezembro de 2027) e duas folgas. Depois publique a escala com antecedência, para a equipe se organizar.</t>
  </si>
  <si>
    <t>Fontes</t>
  </si>
  <si>
    <t>Consultadas em 24 de outubro de 2026.</t>
  </si>
  <si>
    <t>Emenda Constitucional nº 141, de 16 de outubro de 2026 — texto no Planalto (publicada no DOU de 16/10/2026, edição extra) — 16/10/2026 — https://www.planalto.gov.br/ccivil_03/constituicao/emendas/emc/emc141.htm</t>
  </si>
  <si>
    <t>Agência Senado — Congresso promulga o fim da escala 6x1 e aposentadoria de agentes de saúde — 16/10/2026 — https://www12.senado.leg.br/noticias/materias/2026/10/16/congresso-promulga-o-fim-da-escala-6x1-e-aposentadoria-de-agentes-de-saude</t>
  </si>
  <si>
    <t>Agência Câmara de Notícias — Congresso promulga emenda que acaba com escala 6x1 e estabelece jornada máxima de 40 horas semanais — 16/10/2026 — https://www.camara.leg.br/noticias/1311797-congresso-promulga-emenda-que-acaba-com-escala-6x1-e-estabelece-jornada-maxima-de-40-horas-semanais</t>
  </si>
  <si>
    <t>Agência Brasil — Saiba quando começa a valer o fim da escala 6x1 — 16/10/2026 — https://agenciabrasil.ebc.com.br/politica/noticia/2026-10/saiba-quando-comeca-valer-o-fim-da-escala-6-por-1</t>
  </si>
  <si>
    <t>CNN Brasil — Congresso Nacional promulga fim da escala de trabalho 6x1 — 16/10/2026 — https://www.cnnbrasil.com.br/politica/congresso-nacional-promulga-fim-da-escala-de-trabalho-6x1/</t>
  </si>
  <si>
    <t>Poder360 — Congresso promulga PEC que extingue a escala de trabalho 6 x 1 — 16/10/2026 — https://www.poder360.com.br/poder-congresso/congresso-promulga-pec-que-extingue-a-escala-de-trabalho-6-x-1/</t>
  </si>
  <si>
    <t>Fenacon — Nota orientativa DL nº 001/2026 sobre a EC 141 (datas de cada etapa e contagem dos prazos) — 17/10/2026 — https://fenacon.org.br/wp-content/uploads/2026/10/FCOM0007-Nota-Tecnica-6x1-.pdf</t>
  </si>
  <si>
    <t>Consolidação das Leis do Trabalho (Decreto-Lei nº 5.452/1943), arts. 66 e 71 — texto no Planalto — texto compilado, consultado em 24/10/2026 — https://www.planalto.gov.br/ccivil_03/decreto-lei/del5452.htm</t>
  </si>
  <si>
    <t>Feito pelo Weeksort — https://weeksort.com/pt/escala-5x2/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</si>
</sst>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4CE"/>
      </patternFill>
    </fill>
    <fill>
      <patternFill patternType="solid">
        <fgColor rgb="FFE9ED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2" fillId="3" borderId="0" xfId="0" applyFont="1" applyFill="1"/>
    <xf numFmtId="164" fontId="0" fillId="2" borderId="0" xfId="0" applyNumberFormat="1" applyFill="1"/>
    <xf numFmtId="0" fontId="2" fillId="3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4">
    <dxf>
      <font>
        <b/>
        <color rgb="FF842029"/>
      </font>
      <fill>
        <patternFill patternType="solid">
          <bgColor rgb="FFF8D7DA"/>
        </patternFill>
      </fill>
    </dxf>
    <dxf>
      <font>
        <color rgb="FF0F5132"/>
      </font>
      <fill>
        <patternFill patternType="solid">
          <bgColor rgb="FFD1E7DD"/>
        </patternFill>
      </fill>
    </dxf>
    <dxf>
      <font>
        <b/>
        <color rgb="FF842029"/>
      </font>
      <fill>
        <patternFill patternType="solid">
          <bgColor rgb="FFF8D7DA"/>
        </patternFill>
      </fill>
    </dxf>
    <dxf>
      <font>
        <color rgb="FF0F5132"/>
      </font>
      <fill>
        <patternFill patternType="solid">
          <bgColor rgb="FFD1E7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2" topLeftCell="B13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10" max="10" width="16" customWidth="1"/>
    <col min="12" max="12" width="26" customWidth="1"/>
    <col min="13" max="1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3" x14ac:dyDescent="0.25">
      <c r="A3" t="s">
        <v>2</v>
      </c>
      <c r="B3" s="2">
        <v>42</v>
      </c>
      <c r="C3" t="s">
        <v>3</v>
      </c>
    </row>
    <row r="4" spans="1:2" x14ac:dyDescent="0.25">
      <c r="A4" t="s">
        <v>4</v>
      </c>
      <c r="B4" s="2">
        <v>2</v>
      </c>
    </row>
    <row r="5" spans="1:3" x14ac:dyDescent="0.25">
      <c r="A5" t="s">
        <v>5</v>
      </c>
      <c r="B5" s="2">
        <v>11</v>
      </c>
      <c r="C5" t="s">
        <v>6</v>
      </c>
    </row>
    <row r="7" spans="1:6" x14ac:dyDescent="0.25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pans="1:6" x14ac:dyDescent="0.25">
      <c r="A8" t="s">
        <v>13</v>
      </c>
      <c r="B8" s="2" t="s">
        <v>14</v>
      </c>
      <c r="C8" s="4">
        <v>0.2708333333333333</v>
      </c>
      <c r="D8" s="4">
        <v>0.6458333333333334</v>
      </c>
      <c r="E8" s="2">
        <v>1</v>
      </c>
      <c r="F8">
        <f>(D8-C8)*24-E8</f>
        <v>8</v>
      </c>
    </row>
    <row r="9" spans="1:6" x14ac:dyDescent="0.25">
      <c r="A9" t="s">
        <v>15</v>
      </c>
      <c r="B9" s="2" t="s">
        <v>16</v>
      </c>
      <c r="C9" s="4">
        <v>0.4583333333333333</v>
      </c>
      <c r="D9" s="4">
        <v>0.8333333333333334</v>
      </c>
      <c r="E9" s="2">
        <v>1</v>
      </c>
      <c r="F9">
        <f>(D9-C9)*24-E9</f>
        <v>8</v>
      </c>
    </row>
    <row r="10" spans="1:6" x14ac:dyDescent="0.25">
      <c r="A10" t="s">
        <v>17</v>
      </c>
      <c r="B10" s="2" t="s">
        <v>18</v>
      </c>
      <c r="C10" s="4">
        <v>0.375</v>
      </c>
      <c r="D10" s="4">
        <v>0.75</v>
      </c>
      <c r="E10" s="2">
        <v>1</v>
      </c>
      <c r="F10">
        <f>(D10-C10)*24-E10</f>
        <v>8</v>
      </c>
    </row>
    <row r="12" spans="1:13" x14ac:dyDescent="0.25">
      <c r="A12" s="5" t="s">
        <v>19</v>
      </c>
      <c r="B12" s="5" t="s">
        <v>20</v>
      </c>
      <c r="C12" s="5" t="s">
        <v>21</v>
      </c>
      <c r="D12" s="5" t="s">
        <v>22</v>
      </c>
      <c r="E12" s="5" t="s">
        <v>23</v>
      </c>
      <c r="F12" s="5" t="s">
        <v>24</v>
      </c>
      <c r="G12" s="5" t="s">
        <v>25</v>
      </c>
      <c r="H12" s="5" t="s">
        <v>26</v>
      </c>
      <c r="I12" s="5" t="s">
        <v>27</v>
      </c>
      <c r="J12" s="5" t="s">
        <v>28</v>
      </c>
      <c r="K12" s="5" t="s">
        <v>29</v>
      </c>
      <c r="L12" s="5" t="s">
        <v>30</v>
      </c>
      <c r="M12" s="5" t="s">
        <v>31</v>
      </c>
    </row>
    <row r="13" spans="2:13" x14ac:dyDescent="0.25">
      <c r="B13" s="6"/>
      <c r="C13" s="6"/>
      <c r="D13" s="6"/>
      <c r="E13" s="6"/>
      <c r="F13" s="6"/>
      <c r="G13" s="6"/>
      <c r="H13" s="6"/>
      <c r="I13">
        <f>COUNTIF(B13:H13,"A")*$F$8+COUNTIF(B13:H13,"F")*$F$9+COUNTIF(B13:H13,"I")*$F$10</f>
        <v>0</v>
      </c>
      <c r="J13">
        <f>COUNTIF(B13:H13,"A")+COUNTIF(B13:H13,"F")+COUNTIF(B13:H13,"I")</f>
        <v>0</v>
      </c>
      <c r="K13">
        <f>COUNTIF(B13:H13,"Folga")</f>
        <v>0</v>
      </c>
      <c r="L13" t="str">
        <f>IF(MIN(IFERROR((1+VLOOKUP(C13,$A$8:$F$10,3,FALSE)-VLOOKUP(B13,$A$8:$F$10,4,FALSE))*24,99),IFERROR((1+VLOOKUP(D13,$A$8:$F$10,3,FALSE)-VLOOKUP(C13,$A$8:$F$10,4,FALSE))*24,99),IFERROR((1+VLOOKUP(E13,$A$8:$F$10,3,FALSE)-VLOOKUP(D13,$A$8:$F$10,4,FALSE))*24,99),IFERROR((1+VLOOKUP(F13,$A$8:$F$10,3,FALSE)-VLOOKUP(E13,$A$8:$F$10,4,FALSE))*24,99),IFERROR((1+VLOOKUP(G13,$A$8:$F$10,3,FALSE)-VLOOKUP(F13,$A$8:$F$10,4,FALSE))*24,99),IFERROR((1+VLOOKUP(H13,$A$8:$F$10,3,FALSE)-VLOOKUP(G13,$A$8:$F$10,4,FALSE))*24,99))=99,"",MIN(IFERROR((1+VLOOKUP(C13,$A$8:$F$10,3,FALSE)-VLOOKUP(B13,$A$8:$F$10,4,FALSE))*24,99),IFERROR((1+VLOOKUP(D13,$A$8:$F$10,3,FALSE)-VLOOKUP(C13,$A$8:$F$10,4,FALSE))*24,99),IFERROR((1+VLOOKUP(E13,$A$8:$F$10,3,FALSE)-VLOOKUP(D13,$A$8:$F$10,4,FALSE))*24,99),IFERROR((1+VLOOKUP(F13,$A$8:$F$10,3,FALSE)-VLOOKUP(E13,$A$8:$F$10,4,FALSE))*24,99),IFERROR((1+VLOOKUP(G13,$A$8:$F$10,3,FALSE)-VLOOKUP(F13,$A$8:$F$10,4,FALSE))*24,99),IFERROR((1+VLOOKUP(H13,$A$8:$F$10,3,FALSE)-VLOOKUP(G13,$A$8:$F$10,4,FALSE))*24,99)))</f>
        <v/>
      </c>
      <c r="M13" t="str">
        <f>IF(COUNTA(B13:H13)=0,"",IF(AND(I13&lt;=$B$3,K13&gt;=$B$4,J13+K13=7,OR(L13="",L13&gt;=$B$5)),"OK","Revisar"))</f>
        <v/>
      </c>
    </row>
    <row r="14" spans="2:13" x14ac:dyDescent="0.25">
      <c r="B14" s="6"/>
      <c r="C14" s="6"/>
      <c r="D14" s="6"/>
      <c r="E14" s="6"/>
      <c r="F14" s="6"/>
      <c r="G14" s="6"/>
      <c r="H14" s="6"/>
      <c r="I14">
        <f>COUNTIF(B14:H14,"A")*$F$8+COUNTIF(B14:H14,"F")*$F$9+COUNTIF(B14:H14,"I")*$F$10</f>
        <v>0</v>
      </c>
      <c r="J14">
        <f>COUNTIF(B14:H14,"A")+COUNTIF(B14:H14,"F")+COUNTIF(B14:H14,"I")</f>
        <v>0</v>
      </c>
      <c r="K14">
        <f>COUNTIF(B14:H14,"Folga")</f>
        <v>0</v>
      </c>
      <c r="L14" t="str">
        <f>IF(MIN(IFERROR((1+VLOOKUP(C14,$A$8:$F$10,3,FALSE)-VLOOKUP(B14,$A$8:$F$10,4,FALSE))*24,99),IFERROR((1+VLOOKUP(D14,$A$8:$F$10,3,FALSE)-VLOOKUP(C14,$A$8:$F$10,4,FALSE))*24,99),IFERROR((1+VLOOKUP(E14,$A$8:$F$10,3,FALSE)-VLOOKUP(D14,$A$8:$F$10,4,FALSE))*24,99),IFERROR((1+VLOOKUP(F14,$A$8:$F$10,3,FALSE)-VLOOKUP(E14,$A$8:$F$10,4,FALSE))*24,99),IFERROR((1+VLOOKUP(G14,$A$8:$F$10,3,FALSE)-VLOOKUP(F14,$A$8:$F$10,4,FALSE))*24,99),IFERROR((1+VLOOKUP(H14,$A$8:$F$10,3,FALSE)-VLOOKUP(G14,$A$8:$F$10,4,FALSE))*24,99))=99,"",MIN(IFERROR((1+VLOOKUP(C14,$A$8:$F$10,3,FALSE)-VLOOKUP(B14,$A$8:$F$10,4,FALSE))*24,99),IFERROR((1+VLOOKUP(D14,$A$8:$F$10,3,FALSE)-VLOOKUP(C14,$A$8:$F$10,4,FALSE))*24,99),IFERROR((1+VLOOKUP(E14,$A$8:$F$10,3,FALSE)-VLOOKUP(D14,$A$8:$F$10,4,FALSE))*24,99),IFERROR((1+VLOOKUP(F14,$A$8:$F$10,3,FALSE)-VLOOKUP(E14,$A$8:$F$10,4,FALSE))*24,99),IFERROR((1+VLOOKUP(G14,$A$8:$F$10,3,FALSE)-VLOOKUP(F14,$A$8:$F$10,4,FALSE))*24,99),IFERROR((1+VLOOKUP(H14,$A$8:$F$10,3,FALSE)-VLOOKUP(G14,$A$8:$F$10,4,FALSE))*24,99)))</f>
        <v/>
      </c>
      <c r="M14" t="str">
        <f>IF(COUNTA(B14:H14)=0,"",IF(AND(I14&lt;=$B$3,K14&gt;=$B$4,J14+K14=7,OR(L14="",L14&gt;=$B$5)),"OK","Revisar"))</f>
        <v/>
      </c>
    </row>
    <row r="15" spans="2:13" x14ac:dyDescent="0.25">
      <c r="B15" s="6"/>
      <c r="C15" s="6"/>
      <c r="D15" s="6"/>
      <c r="E15" s="6"/>
      <c r="F15" s="6"/>
      <c r="G15" s="6"/>
      <c r="H15" s="6"/>
      <c r="I15">
        <f>COUNTIF(B15:H15,"A")*$F$8+COUNTIF(B15:H15,"F")*$F$9+COUNTIF(B15:H15,"I")*$F$10</f>
        <v>0</v>
      </c>
      <c r="J15">
        <f>COUNTIF(B15:H15,"A")+COUNTIF(B15:H15,"F")+COUNTIF(B15:H15,"I")</f>
        <v>0</v>
      </c>
      <c r="K15">
        <f>COUNTIF(B15:H15,"Folga")</f>
        <v>0</v>
      </c>
      <c r="L15" t="str">
        <f>IF(MIN(IFERROR((1+VLOOKUP(C15,$A$8:$F$10,3,FALSE)-VLOOKUP(B15,$A$8:$F$10,4,FALSE))*24,99),IFERROR((1+VLOOKUP(D15,$A$8:$F$10,3,FALSE)-VLOOKUP(C15,$A$8:$F$10,4,FALSE))*24,99),IFERROR((1+VLOOKUP(E15,$A$8:$F$10,3,FALSE)-VLOOKUP(D15,$A$8:$F$10,4,FALSE))*24,99),IFERROR((1+VLOOKUP(F15,$A$8:$F$10,3,FALSE)-VLOOKUP(E15,$A$8:$F$10,4,FALSE))*24,99),IFERROR((1+VLOOKUP(G15,$A$8:$F$10,3,FALSE)-VLOOKUP(F15,$A$8:$F$10,4,FALSE))*24,99),IFERROR((1+VLOOKUP(H15,$A$8:$F$10,3,FALSE)-VLOOKUP(G15,$A$8:$F$10,4,FALSE))*24,99))=99,"",MIN(IFERROR((1+VLOOKUP(C15,$A$8:$F$10,3,FALSE)-VLOOKUP(B15,$A$8:$F$10,4,FALSE))*24,99),IFERROR((1+VLOOKUP(D15,$A$8:$F$10,3,FALSE)-VLOOKUP(C15,$A$8:$F$10,4,FALSE))*24,99),IFERROR((1+VLOOKUP(E15,$A$8:$F$10,3,FALSE)-VLOOKUP(D15,$A$8:$F$10,4,FALSE))*24,99),IFERROR((1+VLOOKUP(F15,$A$8:$F$10,3,FALSE)-VLOOKUP(E15,$A$8:$F$10,4,FALSE))*24,99),IFERROR((1+VLOOKUP(G15,$A$8:$F$10,3,FALSE)-VLOOKUP(F15,$A$8:$F$10,4,FALSE))*24,99),IFERROR((1+VLOOKUP(H15,$A$8:$F$10,3,FALSE)-VLOOKUP(G15,$A$8:$F$10,4,FALSE))*24,99)))</f>
        <v/>
      </c>
      <c r="M15" t="str">
        <f>IF(COUNTA(B15:H15)=0,"",IF(AND(I15&lt;=$B$3,K15&gt;=$B$4,J15+K15=7,OR(L15="",L15&gt;=$B$5)),"OK","Revisar"))</f>
        <v/>
      </c>
    </row>
    <row r="16" spans="2:13" x14ac:dyDescent="0.25">
      <c r="B16" s="6"/>
      <c r="C16" s="6"/>
      <c r="D16" s="6"/>
      <c r="E16" s="6"/>
      <c r="F16" s="6"/>
      <c r="G16" s="6"/>
      <c r="H16" s="6"/>
      <c r="I16">
        <f>COUNTIF(B16:H16,"A")*$F$8+COUNTIF(B16:H16,"F")*$F$9+COUNTIF(B16:H16,"I")*$F$10</f>
        <v>0</v>
      </c>
      <c r="J16">
        <f>COUNTIF(B16:H16,"A")+COUNTIF(B16:H16,"F")+COUNTIF(B16:H16,"I")</f>
        <v>0</v>
      </c>
      <c r="K16">
        <f>COUNTIF(B16:H16,"Folga")</f>
        <v>0</v>
      </c>
      <c r="L16" t="str">
        <f>IF(MIN(IFERROR((1+VLOOKUP(C16,$A$8:$F$10,3,FALSE)-VLOOKUP(B16,$A$8:$F$10,4,FALSE))*24,99),IFERROR((1+VLOOKUP(D16,$A$8:$F$10,3,FALSE)-VLOOKUP(C16,$A$8:$F$10,4,FALSE))*24,99),IFERROR((1+VLOOKUP(E16,$A$8:$F$10,3,FALSE)-VLOOKUP(D16,$A$8:$F$10,4,FALSE))*24,99),IFERROR((1+VLOOKUP(F16,$A$8:$F$10,3,FALSE)-VLOOKUP(E16,$A$8:$F$10,4,FALSE))*24,99),IFERROR((1+VLOOKUP(G16,$A$8:$F$10,3,FALSE)-VLOOKUP(F16,$A$8:$F$10,4,FALSE))*24,99),IFERROR((1+VLOOKUP(H16,$A$8:$F$10,3,FALSE)-VLOOKUP(G16,$A$8:$F$10,4,FALSE))*24,99))=99,"",MIN(IFERROR((1+VLOOKUP(C16,$A$8:$F$10,3,FALSE)-VLOOKUP(B16,$A$8:$F$10,4,FALSE))*24,99),IFERROR((1+VLOOKUP(D16,$A$8:$F$10,3,FALSE)-VLOOKUP(C16,$A$8:$F$10,4,FALSE))*24,99),IFERROR((1+VLOOKUP(E16,$A$8:$F$10,3,FALSE)-VLOOKUP(D16,$A$8:$F$10,4,FALSE))*24,99),IFERROR((1+VLOOKUP(F16,$A$8:$F$10,3,FALSE)-VLOOKUP(E16,$A$8:$F$10,4,FALSE))*24,99),IFERROR((1+VLOOKUP(G16,$A$8:$F$10,3,FALSE)-VLOOKUP(F16,$A$8:$F$10,4,FALSE))*24,99),IFERROR((1+VLOOKUP(H16,$A$8:$F$10,3,FALSE)-VLOOKUP(G16,$A$8:$F$10,4,FALSE))*24,99)))</f>
        <v/>
      </c>
      <c r="M16" t="str">
        <f>IF(COUNTA(B16:H16)=0,"",IF(AND(I16&lt;=$B$3,K16&gt;=$B$4,J16+K16=7,OR(L16="",L16&gt;=$B$5)),"OK","Revisar"))</f>
        <v/>
      </c>
    </row>
    <row r="17" spans="2:13" x14ac:dyDescent="0.25">
      <c r="B17" s="6"/>
      <c r="C17" s="6"/>
      <c r="D17" s="6"/>
      <c r="E17" s="6"/>
      <c r="F17" s="6"/>
      <c r="G17" s="6"/>
      <c r="H17" s="6"/>
      <c r="I17">
        <f>COUNTIF(B17:H17,"A")*$F$8+COUNTIF(B17:H17,"F")*$F$9+COUNTIF(B17:H17,"I")*$F$10</f>
        <v>0</v>
      </c>
      <c r="J17">
        <f>COUNTIF(B17:H17,"A")+COUNTIF(B17:H17,"F")+COUNTIF(B17:H17,"I")</f>
        <v>0</v>
      </c>
      <c r="K17">
        <f>COUNTIF(B17:H17,"Folga")</f>
        <v>0</v>
      </c>
      <c r="L17" t="str">
        <f>IF(MIN(IFERROR((1+VLOOKUP(C17,$A$8:$F$10,3,FALSE)-VLOOKUP(B17,$A$8:$F$10,4,FALSE))*24,99),IFERROR((1+VLOOKUP(D17,$A$8:$F$10,3,FALSE)-VLOOKUP(C17,$A$8:$F$10,4,FALSE))*24,99),IFERROR((1+VLOOKUP(E17,$A$8:$F$10,3,FALSE)-VLOOKUP(D17,$A$8:$F$10,4,FALSE))*24,99),IFERROR((1+VLOOKUP(F17,$A$8:$F$10,3,FALSE)-VLOOKUP(E17,$A$8:$F$10,4,FALSE))*24,99),IFERROR((1+VLOOKUP(G17,$A$8:$F$10,3,FALSE)-VLOOKUP(F17,$A$8:$F$10,4,FALSE))*24,99),IFERROR((1+VLOOKUP(H17,$A$8:$F$10,3,FALSE)-VLOOKUP(G17,$A$8:$F$10,4,FALSE))*24,99))=99,"",MIN(IFERROR((1+VLOOKUP(C17,$A$8:$F$10,3,FALSE)-VLOOKUP(B17,$A$8:$F$10,4,FALSE))*24,99),IFERROR((1+VLOOKUP(D17,$A$8:$F$10,3,FALSE)-VLOOKUP(C17,$A$8:$F$10,4,FALSE))*24,99),IFERROR((1+VLOOKUP(E17,$A$8:$F$10,3,FALSE)-VLOOKUP(D17,$A$8:$F$10,4,FALSE))*24,99),IFERROR((1+VLOOKUP(F17,$A$8:$F$10,3,FALSE)-VLOOKUP(E17,$A$8:$F$10,4,FALSE))*24,99),IFERROR((1+VLOOKUP(G17,$A$8:$F$10,3,FALSE)-VLOOKUP(F17,$A$8:$F$10,4,FALSE))*24,99),IFERROR((1+VLOOKUP(H17,$A$8:$F$10,3,FALSE)-VLOOKUP(G17,$A$8:$F$10,4,FALSE))*24,99)))</f>
        <v/>
      </c>
      <c r="M17" t="str">
        <f>IF(COUNTA(B17:H17)=0,"",IF(AND(I17&lt;=$B$3,K17&gt;=$B$4,J17+K17=7,OR(L17="",L17&gt;=$B$5)),"OK","Revisar"))</f>
        <v/>
      </c>
    </row>
    <row r="18" spans="2:13" x14ac:dyDescent="0.25">
      <c r="B18" s="6"/>
      <c r="C18" s="6"/>
      <c r="D18" s="6"/>
      <c r="E18" s="6"/>
      <c r="F18" s="6"/>
      <c r="G18" s="6"/>
      <c r="H18" s="6"/>
      <c r="I18">
        <f>COUNTIF(B18:H18,"A")*$F$8+COUNTIF(B18:H18,"F")*$F$9+COUNTIF(B18:H18,"I")*$F$10</f>
        <v>0</v>
      </c>
      <c r="J18">
        <f>COUNTIF(B18:H18,"A")+COUNTIF(B18:H18,"F")+COUNTIF(B18:H18,"I")</f>
        <v>0</v>
      </c>
      <c r="K18">
        <f>COUNTIF(B18:H18,"Folga")</f>
        <v>0</v>
      </c>
      <c r="L18" t="str">
        <f>IF(MIN(IFERROR((1+VLOOKUP(C18,$A$8:$F$10,3,FALSE)-VLOOKUP(B18,$A$8:$F$10,4,FALSE))*24,99),IFERROR((1+VLOOKUP(D18,$A$8:$F$10,3,FALSE)-VLOOKUP(C18,$A$8:$F$10,4,FALSE))*24,99),IFERROR((1+VLOOKUP(E18,$A$8:$F$10,3,FALSE)-VLOOKUP(D18,$A$8:$F$10,4,FALSE))*24,99),IFERROR((1+VLOOKUP(F18,$A$8:$F$10,3,FALSE)-VLOOKUP(E18,$A$8:$F$10,4,FALSE))*24,99),IFERROR((1+VLOOKUP(G18,$A$8:$F$10,3,FALSE)-VLOOKUP(F18,$A$8:$F$10,4,FALSE))*24,99),IFERROR((1+VLOOKUP(H18,$A$8:$F$10,3,FALSE)-VLOOKUP(G18,$A$8:$F$10,4,FALSE))*24,99))=99,"",MIN(IFERROR((1+VLOOKUP(C18,$A$8:$F$10,3,FALSE)-VLOOKUP(B18,$A$8:$F$10,4,FALSE))*24,99),IFERROR((1+VLOOKUP(D18,$A$8:$F$10,3,FALSE)-VLOOKUP(C18,$A$8:$F$10,4,FALSE))*24,99),IFERROR((1+VLOOKUP(E18,$A$8:$F$10,3,FALSE)-VLOOKUP(D18,$A$8:$F$10,4,FALSE))*24,99),IFERROR((1+VLOOKUP(F18,$A$8:$F$10,3,FALSE)-VLOOKUP(E18,$A$8:$F$10,4,FALSE))*24,99),IFERROR((1+VLOOKUP(G18,$A$8:$F$10,3,FALSE)-VLOOKUP(F18,$A$8:$F$10,4,FALSE))*24,99),IFERROR((1+VLOOKUP(H18,$A$8:$F$10,3,FALSE)-VLOOKUP(G18,$A$8:$F$10,4,FALSE))*24,99)))</f>
        <v/>
      </c>
      <c r="M18" t="str">
        <f>IF(COUNTA(B18:H18)=0,"",IF(AND(I18&lt;=$B$3,K18&gt;=$B$4,J18+K18=7,OR(L18="",L18&gt;=$B$5)),"OK","Revisar"))</f>
        <v/>
      </c>
    </row>
    <row r="19" spans="2:13" x14ac:dyDescent="0.25">
      <c r="B19" s="6"/>
      <c r="C19" s="6"/>
      <c r="D19" s="6"/>
      <c r="E19" s="6"/>
      <c r="F19" s="6"/>
      <c r="G19" s="6"/>
      <c r="H19" s="6"/>
      <c r="I19">
        <f>COUNTIF(B19:H19,"A")*$F$8+COUNTIF(B19:H19,"F")*$F$9+COUNTIF(B19:H19,"I")*$F$10</f>
        <v>0</v>
      </c>
      <c r="J19">
        <f>COUNTIF(B19:H19,"A")+COUNTIF(B19:H19,"F")+COUNTIF(B19:H19,"I")</f>
        <v>0</v>
      </c>
      <c r="K19">
        <f>COUNTIF(B19:H19,"Folga")</f>
        <v>0</v>
      </c>
      <c r="L19" t="str">
        <f>IF(MIN(IFERROR((1+VLOOKUP(C19,$A$8:$F$10,3,FALSE)-VLOOKUP(B19,$A$8:$F$10,4,FALSE))*24,99),IFERROR((1+VLOOKUP(D19,$A$8:$F$10,3,FALSE)-VLOOKUP(C19,$A$8:$F$10,4,FALSE))*24,99),IFERROR((1+VLOOKUP(E19,$A$8:$F$10,3,FALSE)-VLOOKUP(D19,$A$8:$F$10,4,FALSE))*24,99),IFERROR((1+VLOOKUP(F19,$A$8:$F$10,3,FALSE)-VLOOKUP(E19,$A$8:$F$10,4,FALSE))*24,99),IFERROR((1+VLOOKUP(G19,$A$8:$F$10,3,FALSE)-VLOOKUP(F19,$A$8:$F$10,4,FALSE))*24,99),IFERROR((1+VLOOKUP(H19,$A$8:$F$10,3,FALSE)-VLOOKUP(G19,$A$8:$F$10,4,FALSE))*24,99))=99,"",MIN(IFERROR((1+VLOOKUP(C19,$A$8:$F$10,3,FALSE)-VLOOKUP(B19,$A$8:$F$10,4,FALSE))*24,99),IFERROR((1+VLOOKUP(D19,$A$8:$F$10,3,FALSE)-VLOOKUP(C19,$A$8:$F$10,4,FALSE))*24,99),IFERROR((1+VLOOKUP(E19,$A$8:$F$10,3,FALSE)-VLOOKUP(D19,$A$8:$F$10,4,FALSE))*24,99),IFERROR((1+VLOOKUP(F19,$A$8:$F$10,3,FALSE)-VLOOKUP(E19,$A$8:$F$10,4,FALSE))*24,99),IFERROR((1+VLOOKUP(G19,$A$8:$F$10,3,FALSE)-VLOOKUP(F19,$A$8:$F$10,4,FALSE))*24,99),IFERROR((1+VLOOKUP(H19,$A$8:$F$10,3,FALSE)-VLOOKUP(G19,$A$8:$F$10,4,FALSE))*24,99)))</f>
        <v/>
      </c>
      <c r="M19" t="str">
        <f>IF(COUNTA(B19:H19)=0,"",IF(AND(I19&lt;=$B$3,K19&gt;=$B$4,J19+K19=7,OR(L19="",L19&gt;=$B$5)),"OK","Revisar"))</f>
        <v/>
      </c>
    </row>
    <row r="20" spans="2:13" x14ac:dyDescent="0.25">
      <c r="B20" s="6"/>
      <c r="C20" s="6"/>
      <c r="D20" s="6"/>
      <c r="E20" s="6"/>
      <c r="F20" s="6"/>
      <c r="G20" s="6"/>
      <c r="H20" s="6"/>
      <c r="I20">
        <f>COUNTIF(B20:H20,"A")*$F$8+COUNTIF(B20:H20,"F")*$F$9+COUNTIF(B20:H20,"I")*$F$10</f>
        <v>0</v>
      </c>
      <c r="J20">
        <f>COUNTIF(B20:H20,"A")+COUNTIF(B20:H20,"F")+COUNTIF(B20:H20,"I")</f>
        <v>0</v>
      </c>
      <c r="K20">
        <f>COUNTIF(B20:H20,"Folga")</f>
        <v>0</v>
      </c>
      <c r="L20" t="str">
        <f>IF(MIN(IFERROR((1+VLOOKUP(C20,$A$8:$F$10,3,FALSE)-VLOOKUP(B20,$A$8:$F$10,4,FALSE))*24,99),IFERROR((1+VLOOKUP(D20,$A$8:$F$10,3,FALSE)-VLOOKUP(C20,$A$8:$F$10,4,FALSE))*24,99),IFERROR((1+VLOOKUP(E20,$A$8:$F$10,3,FALSE)-VLOOKUP(D20,$A$8:$F$10,4,FALSE))*24,99),IFERROR((1+VLOOKUP(F20,$A$8:$F$10,3,FALSE)-VLOOKUP(E20,$A$8:$F$10,4,FALSE))*24,99),IFERROR((1+VLOOKUP(G20,$A$8:$F$10,3,FALSE)-VLOOKUP(F20,$A$8:$F$10,4,FALSE))*24,99),IFERROR((1+VLOOKUP(H20,$A$8:$F$10,3,FALSE)-VLOOKUP(G20,$A$8:$F$10,4,FALSE))*24,99))=99,"",MIN(IFERROR((1+VLOOKUP(C20,$A$8:$F$10,3,FALSE)-VLOOKUP(B20,$A$8:$F$10,4,FALSE))*24,99),IFERROR((1+VLOOKUP(D20,$A$8:$F$10,3,FALSE)-VLOOKUP(C20,$A$8:$F$10,4,FALSE))*24,99),IFERROR((1+VLOOKUP(E20,$A$8:$F$10,3,FALSE)-VLOOKUP(D20,$A$8:$F$10,4,FALSE))*24,99),IFERROR((1+VLOOKUP(F20,$A$8:$F$10,3,FALSE)-VLOOKUP(E20,$A$8:$F$10,4,FALSE))*24,99),IFERROR((1+VLOOKUP(G20,$A$8:$F$10,3,FALSE)-VLOOKUP(F20,$A$8:$F$10,4,FALSE))*24,99),IFERROR((1+VLOOKUP(H20,$A$8:$F$10,3,FALSE)-VLOOKUP(G20,$A$8:$F$10,4,FALSE))*24,99)))</f>
        <v/>
      </c>
      <c r="M20" t="str">
        <f>IF(COUNTA(B20:H20)=0,"",IF(AND(I20&lt;=$B$3,K20&gt;=$B$4,J20+K20=7,OR(L20="",L20&gt;=$B$5)),"OK","Revisar"))</f>
        <v/>
      </c>
    </row>
    <row r="21" spans="2:13" x14ac:dyDescent="0.25">
      <c r="B21" s="6"/>
      <c r="C21" s="6"/>
      <c r="D21" s="6"/>
      <c r="E21" s="6"/>
      <c r="F21" s="6"/>
      <c r="G21" s="6"/>
      <c r="H21" s="6"/>
      <c r="I21">
        <f>COUNTIF(B21:H21,"A")*$F$8+COUNTIF(B21:H21,"F")*$F$9+COUNTIF(B21:H21,"I")*$F$10</f>
        <v>0</v>
      </c>
      <c r="J21">
        <f>COUNTIF(B21:H21,"A")+COUNTIF(B21:H21,"F")+COUNTIF(B21:H21,"I")</f>
        <v>0</v>
      </c>
      <c r="K21">
        <f>COUNTIF(B21:H21,"Folga")</f>
        <v>0</v>
      </c>
      <c r="L21" t="str">
        <f>IF(MIN(IFERROR((1+VLOOKUP(C21,$A$8:$F$10,3,FALSE)-VLOOKUP(B21,$A$8:$F$10,4,FALSE))*24,99),IFERROR((1+VLOOKUP(D21,$A$8:$F$10,3,FALSE)-VLOOKUP(C21,$A$8:$F$10,4,FALSE))*24,99),IFERROR((1+VLOOKUP(E21,$A$8:$F$10,3,FALSE)-VLOOKUP(D21,$A$8:$F$10,4,FALSE))*24,99),IFERROR((1+VLOOKUP(F21,$A$8:$F$10,3,FALSE)-VLOOKUP(E21,$A$8:$F$10,4,FALSE))*24,99),IFERROR((1+VLOOKUP(G21,$A$8:$F$10,3,FALSE)-VLOOKUP(F21,$A$8:$F$10,4,FALSE))*24,99),IFERROR((1+VLOOKUP(H21,$A$8:$F$10,3,FALSE)-VLOOKUP(G21,$A$8:$F$10,4,FALSE))*24,99))=99,"",MIN(IFERROR((1+VLOOKUP(C21,$A$8:$F$10,3,FALSE)-VLOOKUP(B21,$A$8:$F$10,4,FALSE))*24,99),IFERROR((1+VLOOKUP(D21,$A$8:$F$10,3,FALSE)-VLOOKUP(C21,$A$8:$F$10,4,FALSE))*24,99),IFERROR((1+VLOOKUP(E21,$A$8:$F$10,3,FALSE)-VLOOKUP(D21,$A$8:$F$10,4,FALSE))*24,99),IFERROR((1+VLOOKUP(F21,$A$8:$F$10,3,FALSE)-VLOOKUP(E21,$A$8:$F$10,4,FALSE))*24,99),IFERROR((1+VLOOKUP(G21,$A$8:$F$10,3,FALSE)-VLOOKUP(F21,$A$8:$F$10,4,FALSE))*24,99),IFERROR((1+VLOOKUP(H21,$A$8:$F$10,3,FALSE)-VLOOKUP(G21,$A$8:$F$10,4,FALSE))*24,99)))</f>
        <v/>
      </c>
      <c r="M21" t="str">
        <f>IF(COUNTA(B21:H21)=0,"",IF(AND(I21&lt;=$B$3,K21&gt;=$B$4,J21+K21=7,OR(L21="",L21&gt;=$B$5)),"OK","Revisar"))</f>
        <v/>
      </c>
    </row>
    <row r="22" spans="2:13" x14ac:dyDescent="0.25">
      <c r="B22" s="6"/>
      <c r="C22" s="6"/>
      <c r="D22" s="6"/>
      <c r="E22" s="6"/>
      <c r="F22" s="6"/>
      <c r="G22" s="6"/>
      <c r="H22" s="6"/>
      <c r="I22">
        <f>COUNTIF(B22:H22,"A")*$F$8+COUNTIF(B22:H22,"F")*$F$9+COUNTIF(B22:H22,"I")*$F$10</f>
        <v>0</v>
      </c>
      <c r="J22">
        <f>COUNTIF(B22:H22,"A")+COUNTIF(B22:H22,"F")+COUNTIF(B22:H22,"I")</f>
        <v>0</v>
      </c>
      <c r="K22">
        <f>COUNTIF(B22:H22,"Folga")</f>
        <v>0</v>
      </c>
      <c r="L22" t="str">
        <f>IF(MIN(IFERROR((1+VLOOKUP(C22,$A$8:$F$10,3,FALSE)-VLOOKUP(B22,$A$8:$F$10,4,FALSE))*24,99),IFERROR((1+VLOOKUP(D22,$A$8:$F$10,3,FALSE)-VLOOKUP(C22,$A$8:$F$10,4,FALSE))*24,99),IFERROR((1+VLOOKUP(E22,$A$8:$F$10,3,FALSE)-VLOOKUP(D22,$A$8:$F$10,4,FALSE))*24,99),IFERROR((1+VLOOKUP(F22,$A$8:$F$10,3,FALSE)-VLOOKUP(E22,$A$8:$F$10,4,FALSE))*24,99),IFERROR((1+VLOOKUP(G22,$A$8:$F$10,3,FALSE)-VLOOKUP(F22,$A$8:$F$10,4,FALSE))*24,99),IFERROR((1+VLOOKUP(H22,$A$8:$F$10,3,FALSE)-VLOOKUP(G22,$A$8:$F$10,4,FALSE))*24,99))=99,"",MIN(IFERROR((1+VLOOKUP(C22,$A$8:$F$10,3,FALSE)-VLOOKUP(B22,$A$8:$F$10,4,FALSE))*24,99),IFERROR((1+VLOOKUP(D22,$A$8:$F$10,3,FALSE)-VLOOKUP(C22,$A$8:$F$10,4,FALSE))*24,99),IFERROR((1+VLOOKUP(E22,$A$8:$F$10,3,FALSE)-VLOOKUP(D22,$A$8:$F$10,4,FALSE))*24,99),IFERROR((1+VLOOKUP(F22,$A$8:$F$10,3,FALSE)-VLOOKUP(E22,$A$8:$F$10,4,FALSE))*24,99),IFERROR((1+VLOOKUP(G22,$A$8:$F$10,3,FALSE)-VLOOKUP(F22,$A$8:$F$10,4,FALSE))*24,99),IFERROR((1+VLOOKUP(H22,$A$8:$F$10,3,FALSE)-VLOOKUP(G22,$A$8:$F$10,4,FALSE))*24,99)))</f>
        <v/>
      </c>
      <c r="M22" t="str">
        <f>IF(COUNTA(B22:H22)=0,"",IF(AND(I22&lt;=$B$3,K22&gt;=$B$4,J22+K22=7,OR(L22="",L22&gt;=$B$5)),"OK","Revisar"))</f>
        <v/>
      </c>
    </row>
    <row r="23" spans="2:13" x14ac:dyDescent="0.25">
      <c r="B23" s="6"/>
      <c r="C23" s="6"/>
      <c r="D23" s="6"/>
      <c r="E23" s="6"/>
      <c r="F23" s="6"/>
      <c r="G23" s="6"/>
      <c r="H23" s="6"/>
      <c r="I23">
        <f>COUNTIF(B23:H23,"A")*$F$8+COUNTIF(B23:H23,"F")*$F$9+COUNTIF(B23:H23,"I")*$F$10</f>
        <v>0</v>
      </c>
      <c r="J23">
        <f>COUNTIF(B23:H23,"A")+COUNTIF(B23:H23,"F")+COUNTIF(B23:H23,"I")</f>
        <v>0</v>
      </c>
      <c r="K23">
        <f>COUNTIF(B23:H23,"Folga")</f>
        <v>0</v>
      </c>
      <c r="L23" t="str">
        <f>IF(MIN(IFERROR((1+VLOOKUP(C23,$A$8:$F$10,3,FALSE)-VLOOKUP(B23,$A$8:$F$10,4,FALSE))*24,99),IFERROR((1+VLOOKUP(D23,$A$8:$F$10,3,FALSE)-VLOOKUP(C23,$A$8:$F$10,4,FALSE))*24,99),IFERROR((1+VLOOKUP(E23,$A$8:$F$10,3,FALSE)-VLOOKUP(D23,$A$8:$F$10,4,FALSE))*24,99),IFERROR((1+VLOOKUP(F23,$A$8:$F$10,3,FALSE)-VLOOKUP(E23,$A$8:$F$10,4,FALSE))*24,99),IFERROR((1+VLOOKUP(G23,$A$8:$F$10,3,FALSE)-VLOOKUP(F23,$A$8:$F$10,4,FALSE))*24,99),IFERROR((1+VLOOKUP(H23,$A$8:$F$10,3,FALSE)-VLOOKUP(G23,$A$8:$F$10,4,FALSE))*24,99))=99,"",MIN(IFERROR((1+VLOOKUP(C23,$A$8:$F$10,3,FALSE)-VLOOKUP(B23,$A$8:$F$10,4,FALSE))*24,99),IFERROR((1+VLOOKUP(D23,$A$8:$F$10,3,FALSE)-VLOOKUP(C23,$A$8:$F$10,4,FALSE))*24,99),IFERROR((1+VLOOKUP(E23,$A$8:$F$10,3,FALSE)-VLOOKUP(D23,$A$8:$F$10,4,FALSE))*24,99),IFERROR((1+VLOOKUP(F23,$A$8:$F$10,3,FALSE)-VLOOKUP(E23,$A$8:$F$10,4,FALSE))*24,99),IFERROR((1+VLOOKUP(G23,$A$8:$F$10,3,FALSE)-VLOOKUP(F23,$A$8:$F$10,4,FALSE))*24,99),IFERROR((1+VLOOKUP(H23,$A$8:$F$10,3,FALSE)-VLOOKUP(G23,$A$8:$F$10,4,FALSE))*24,99)))</f>
        <v/>
      </c>
      <c r="M23" t="str">
        <f>IF(COUNTA(B23:H23)=0,"",IF(AND(I23&lt;=$B$3,K23&gt;=$B$4,J23+K23=7,OR(L23="",L23&gt;=$B$5)),"OK","Revisar"))</f>
        <v/>
      </c>
    </row>
    <row r="24" spans="2:13" x14ac:dyDescent="0.25">
      <c r="B24" s="6"/>
      <c r="C24" s="6"/>
      <c r="D24" s="6"/>
      <c r="E24" s="6"/>
      <c r="F24" s="6"/>
      <c r="G24" s="6"/>
      <c r="H24" s="6"/>
      <c r="I24">
        <f>COUNTIF(B24:H24,"A")*$F$8+COUNTIF(B24:H24,"F")*$F$9+COUNTIF(B24:H24,"I")*$F$10</f>
        <v>0</v>
      </c>
      <c r="J24">
        <f>COUNTIF(B24:H24,"A")+COUNTIF(B24:H24,"F")+COUNTIF(B24:H24,"I")</f>
        <v>0</v>
      </c>
      <c r="K24">
        <f>COUNTIF(B24:H24,"Folga")</f>
        <v>0</v>
      </c>
      <c r="L24" t="str">
        <f>IF(MIN(IFERROR((1+VLOOKUP(C24,$A$8:$F$10,3,FALSE)-VLOOKUP(B24,$A$8:$F$10,4,FALSE))*24,99),IFERROR((1+VLOOKUP(D24,$A$8:$F$10,3,FALSE)-VLOOKUP(C24,$A$8:$F$10,4,FALSE))*24,99),IFERROR((1+VLOOKUP(E24,$A$8:$F$10,3,FALSE)-VLOOKUP(D24,$A$8:$F$10,4,FALSE))*24,99),IFERROR((1+VLOOKUP(F24,$A$8:$F$10,3,FALSE)-VLOOKUP(E24,$A$8:$F$10,4,FALSE))*24,99),IFERROR((1+VLOOKUP(G24,$A$8:$F$10,3,FALSE)-VLOOKUP(F24,$A$8:$F$10,4,FALSE))*24,99),IFERROR((1+VLOOKUP(H24,$A$8:$F$10,3,FALSE)-VLOOKUP(G24,$A$8:$F$10,4,FALSE))*24,99))=99,"",MIN(IFERROR((1+VLOOKUP(C24,$A$8:$F$10,3,FALSE)-VLOOKUP(B24,$A$8:$F$10,4,FALSE))*24,99),IFERROR((1+VLOOKUP(D24,$A$8:$F$10,3,FALSE)-VLOOKUP(C24,$A$8:$F$10,4,FALSE))*24,99),IFERROR((1+VLOOKUP(E24,$A$8:$F$10,3,FALSE)-VLOOKUP(D24,$A$8:$F$10,4,FALSE))*24,99),IFERROR((1+VLOOKUP(F24,$A$8:$F$10,3,FALSE)-VLOOKUP(E24,$A$8:$F$10,4,FALSE))*24,99),IFERROR((1+VLOOKUP(G24,$A$8:$F$10,3,FALSE)-VLOOKUP(F24,$A$8:$F$10,4,FALSE))*24,99),IFERROR((1+VLOOKUP(H24,$A$8:$F$10,3,FALSE)-VLOOKUP(G24,$A$8:$F$10,4,FALSE))*24,99)))</f>
        <v/>
      </c>
      <c r="M24" t="str">
        <f>IF(COUNTA(B24:H24)=0,"",IF(AND(I24&lt;=$B$3,K24&gt;=$B$4,J24+K24=7,OR(L24="",L24&gt;=$B$5)),"OK","Revisar"))</f>
        <v/>
      </c>
    </row>
    <row r="26" spans="1:8" x14ac:dyDescent="0.25">
      <c r="A26" s="7" t="s">
        <v>32</v>
      </c>
      <c r="B26" s="6">
        <f>COUNTIF(B13:B24,"A")</f>
        <v>0</v>
      </c>
      <c r="C26" s="6">
        <f>COUNTIF(C13:C24,"A")</f>
        <v>0</v>
      </c>
      <c r="D26" s="6">
        <f>COUNTIF(D13:D24,"A")</f>
        <v>0</v>
      </c>
      <c r="E26" s="6">
        <f>COUNTIF(E13:E24,"A")</f>
        <v>0</v>
      </c>
      <c r="F26" s="6">
        <f>COUNTIF(F13:F24,"A")</f>
        <v>0</v>
      </c>
      <c r="G26" s="6">
        <f>COUNTIF(G13:G24,"A")</f>
        <v>0</v>
      </c>
      <c r="H26" s="6">
        <f>COUNTIF(H13:H24,"A")</f>
        <v>0</v>
      </c>
    </row>
    <row r="27" spans="1:8" x14ac:dyDescent="0.25">
      <c r="A27" s="7" t="s">
        <v>33</v>
      </c>
      <c r="B27" s="6">
        <f>COUNTIF(B13:B24,"F")</f>
        <v>0</v>
      </c>
      <c r="C27" s="6">
        <f>COUNTIF(C13:C24,"F")</f>
        <v>0</v>
      </c>
      <c r="D27" s="6">
        <f>COUNTIF(D13:D24,"F")</f>
        <v>0</v>
      </c>
      <c r="E27" s="6">
        <f>COUNTIF(E13:E24,"F")</f>
        <v>0</v>
      </c>
      <c r="F27" s="6">
        <f>COUNTIF(F13:F24,"F")</f>
        <v>0</v>
      </c>
      <c r="G27" s="6">
        <f>COUNTIF(G13:G24,"F")</f>
        <v>0</v>
      </c>
      <c r="H27" s="6">
        <f>COUNTIF(H13:H24,"F")</f>
        <v>0</v>
      </c>
    </row>
    <row r="28" spans="1:8" x14ac:dyDescent="0.25">
      <c r="A28" s="7" t="s">
        <v>34</v>
      </c>
      <c r="B28" s="6">
        <f>COUNTIF(B13:B24,"I")</f>
        <v>0</v>
      </c>
      <c r="C28" s="6">
        <f>COUNTIF(C13:C24,"I")</f>
        <v>0</v>
      </c>
      <c r="D28" s="6">
        <f>COUNTIF(D13:D24,"I")</f>
        <v>0</v>
      </c>
      <c r="E28" s="6">
        <f>COUNTIF(E13:E24,"I")</f>
        <v>0</v>
      </c>
      <c r="F28" s="6">
        <f>COUNTIF(F13:F24,"I")</f>
        <v>0</v>
      </c>
      <c r="G28" s="6">
        <f>COUNTIF(G13:G24,"I")</f>
        <v>0</v>
      </c>
      <c r="H28" s="6">
        <f>COUNTIF(H13:H24,"I")</f>
        <v>0</v>
      </c>
    </row>
    <row r="29" spans="1:8" x14ac:dyDescent="0.25">
      <c r="A29" s="7" t="s">
        <v>35</v>
      </c>
      <c r="B29" s="6">
        <f>COUNTIF(B13:B24,"Folga")</f>
        <v>0</v>
      </c>
      <c r="C29" s="6">
        <f>COUNTIF(C13:C24,"Folga")</f>
        <v>0</v>
      </c>
      <c r="D29" s="6">
        <f>COUNTIF(D13:D24,"Folga")</f>
        <v>0</v>
      </c>
      <c r="E29" s="6">
        <f>COUNTIF(E13:E24,"Folga")</f>
        <v>0</v>
      </c>
      <c r="F29" s="6">
        <f>COUNTIF(F13:F24,"Folga")</f>
        <v>0</v>
      </c>
      <c r="G29" s="6">
        <f>COUNTIF(G13:G24,"Folga")</f>
        <v>0</v>
      </c>
      <c r="H29" s="6">
        <f>COUNTIF(H13:H24,"Folga")</f>
        <v>0</v>
      </c>
    </row>
  </sheetData>
  <conditionalFormatting sqref="M13:M24">
    <cfRule type="cellIs" dxfId="0" priority="1" operator="equal">
      <formula>"Revisar"</formula>
    </cfRule>
    <cfRule type="cellIs" dxfId="1" priority="2" operator="equal">
      <formula>"OK"</formula>
    </cfRule>
  </conditionalFormatting>
  <dataValidations count="1">
    <dataValidation type="list" allowBlank="1" showErrorMessage="1" errorTitle="Código" error="Use A, F, I ou Folga." sqref="B13:H24">
      <formula1>"A,F,I,Folga"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1" ySplit="12" topLeftCell="B13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10" max="10" width="16" customWidth="1"/>
    <col min="12" max="12" width="26" customWidth="1"/>
    <col min="13" max="13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3" x14ac:dyDescent="0.25">
      <c r="A3" t="s">
        <v>2</v>
      </c>
      <c r="B3" s="2">
        <v>42</v>
      </c>
      <c r="C3" t="s">
        <v>3</v>
      </c>
    </row>
    <row r="4" spans="1:2" x14ac:dyDescent="0.25">
      <c r="A4" t="s">
        <v>4</v>
      </c>
      <c r="B4" s="2">
        <v>2</v>
      </c>
    </row>
    <row r="5" spans="1:3" x14ac:dyDescent="0.25">
      <c r="A5" t="s">
        <v>5</v>
      </c>
      <c r="B5" s="2">
        <v>11</v>
      </c>
      <c r="C5" t="s">
        <v>6</v>
      </c>
    </row>
    <row r="7" spans="1:6" x14ac:dyDescent="0.25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pans="1:6" x14ac:dyDescent="0.25">
      <c r="A8" t="s">
        <v>13</v>
      </c>
      <c r="B8" s="2" t="s">
        <v>14</v>
      </c>
      <c r="C8" s="4">
        <v>0.2708333333333333</v>
      </c>
      <c r="D8" s="4">
        <v>0.6458333333333334</v>
      </c>
      <c r="E8" s="2">
        <v>1</v>
      </c>
      <c r="F8">
        <f>(D8-C8)*24-E8</f>
        <v>8</v>
      </c>
    </row>
    <row r="9" spans="1:6" x14ac:dyDescent="0.25">
      <c r="A9" t="s">
        <v>15</v>
      </c>
      <c r="B9" s="2" t="s">
        <v>16</v>
      </c>
      <c r="C9" s="4">
        <v>0.4583333333333333</v>
      </c>
      <c r="D9" s="4">
        <v>0.8333333333333334</v>
      </c>
      <c r="E9" s="2">
        <v>1</v>
      </c>
      <c r="F9">
        <f>(D9-C9)*24-E9</f>
        <v>8</v>
      </c>
    </row>
    <row r="10" spans="1:6" x14ac:dyDescent="0.25">
      <c r="A10" t="s">
        <v>17</v>
      </c>
      <c r="B10" s="2" t="s">
        <v>18</v>
      </c>
      <c r="C10" s="4">
        <v>0.375</v>
      </c>
      <c r="D10" s="4">
        <v>0.75</v>
      </c>
      <c r="E10" s="2">
        <v>1</v>
      </c>
      <c r="F10">
        <f>(D10-C10)*24-E10</f>
        <v>8</v>
      </c>
    </row>
    <row r="12" spans="1:13" x14ac:dyDescent="0.25">
      <c r="A12" s="5" t="s">
        <v>19</v>
      </c>
      <c r="B12" s="5" t="s">
        <v>20</v>
      </c>
      <c r="C12" s="5" t="s">
        <v>21</v>
      </c>
      <c r="D12" s="5" t="s">
        <v>22</v>
      </c>
      <c r="E12" s="5" t="s">
        <v>23</v>
      </c>
      <c r="F12" s="5" t="s">
        <v>24</v>
      </c>
      <c r="G12" s="5" t="s">
        <v>25</v>
      </c>
      <c r="H12" s="5" t="s">
        <v>26</v>
      </c>
      <c r="I12" s="5" t="s">
        <v>27</v>
      </c>
      <c r="J12" s="5" t="s">
        <v>28</v>
      </c>
      <c r="K12" s="5" t="s">
        <v>29</v>
      </c>
      <c r="L12" s="5" t="s">
        <v>30</v>
      </c>
      <c r="M12" s="5" t="s">
        <v>31</v>
      </c>
    </row>
    <row r="13" spans="1:13" x14ac:dyDescent="0.25">
      <c r="A13" t="s">
        <v>36</v>
      </c>
      <c r="B13" s="6" t="s">
        <v>37</v>
      </c>
      <c r="C13" s="6" t="s">
        <v>13</v>
      </c>
      <c r="D13" s="6" t="s">
        <v>13</v>
      </c>
      <c r="E13" s="6" t="s">
        <v>13</v>
      </c>
      <c r="F13" s="6" t="s">
        <v>13</v>
      </c>
      <c r="G13" s="6" t="s">
        <v>13</v>
      </c>
      <c r="H13" s="6" t="s">
        <v>37</v>
      </c>
      <c r="I13">
        <f>COUNTIF(B13:H13,"A")*$F$8+COUNTIF(B13:H13,"F")*$F$9+COUNTIF(B13:H13,"I")*$F$10</f>
        <v>40</v>
      </c>
      <c r="J13">
        <f>COUNTIF(B13:H13,"A")+COUNTIF(B13:H13,"F")+COUNTIF(B13:H13,"I")</f>
        <v>5</v>
      </c>
      <c r="K13">
        <f>COUNTIF(B13:H13,"Folga")</f>
        <v>2</v>
      </c>
      <c r="L13">
        <f>IF(MIN(IFERROR((1+VLOOKUP(C13,$A$8:$F$10,3,FALSE)-VLOOKUP(B13,$A$8:$F$10,4,FALSE))*24,99),IFERROR((1+VLOOKUP(D13,$A$8:$F$10,3,FALSE)-VLOOKUP(C13,$A$8:$F$10,4,FALSE))*24,99),IFERROR((1+VLOOKUP(E13,$A$8:$F$10,3,FALSE)-VLOOKUP(D13,$A$8:$F$10,4,FALSE))*24,99),IFERROR((1+VLOOKUP(F13,$A$8:$F$10,3,FALSE)-VLOOKUP(E13,$A$8:$F$10,4,FALSE))*24,99),IFERROR((1+VLOOKUP(G13,$A$8:$F$10,3,FALSE)-VLOOKUP(F13,$A$8:$F$10,4,FALSE))*24,99),IFERROR((1+VLOOKUP(H13,$A$8:$F$10,3,FALSE)-VLOOKUP(G13,$A$8:$F$10,4,FALSE))*24,99))=99,"",MIN(IFERROR((1+VLOOKUP(C13,$A$8:$F$10,3,FALSE)-VLOOKUP(B13,$A$8:$F$10,4,FALSE))*24,99),IFERROR((1+VLOOKUP(D13,$A$8:$F$10,3,FALSE)-VLOOKUP(C13,$A$8:$F$10,4,FALSE))*24,99),IFERROR((1+VLOOKUP(E13,$A$8:$F$10,3,FALSE)-VLOOKUP(D13,$A$8:$F$10,4,FALSE))*24,99),IFERROR((1+VLOOKUP(F13,$A$8:$F$10,3,FALSE)-VLOOKUP(E13,$A$8:$F$10,4,FALSE))*24,99),IFERROR((1+VLOOKUP(G13,$A$8:$F$10,3,FALSE)-VLOOKUP(F13,$A$8:$F$10,4,FALSE))*24,99),IFERROR((1+VLOOKUP(H13,$A$8:$F$10,3,FALSE)-VLOOKUP(G13,$A$8:$F$10,4,FALSE))*24,99)))</f>
        <v>15</v>
      </c>
      <c r="M13" t="str">
        <f>IF(COUNTA(B13:H13)=0,"",IF(AND(I13&lt;=$B$3,K13&gt;=$B$4,J13+K13=7,OR(L13="",L13&gt;=$B$5)),"OK","Revisar"))</f>
        <v>OK</v>
      </c>
    </row>
    <row r="14" spans="1:13" x14ac:dyDescent="0.25">
      <c r="A14" t="s">
        <v>38</v>
      </c>
      <c r="B14" s="6" t="s">
        <v>37</v>
      </c>
      <c r="C14" s="6" t="s">
        <v>15</v>
      </c>
      <c r="D14" s="6" t="s">
        <v>15</v>
      </c>
      <c r="E14" s="6" t="s">
        <v>15</v>
      </c>
      <c r="F14" s="6" t="s">
        <v>15</v>
      </c>
      <c r="G14" s="6" t="s">
        <v>15</v>
      </c>
      <c r="H14" s="6" t="s">
        <v>37</v>
      </c>
      <c r="I14">
        <f>COUNTIF(B14:H14,"A")*$F$8+COUNTIF(B14:H14,"F")*$F$9+COUNTIF(B14:H14,"I")*$F$10</f>
        <v>40</v>
      </c>
      <c r="J14">
        <f>COUNTIF(B14:H14,"A")+COUNTIF(B14:H14,"F")+COUNTIF(B14:H14,"I")</f>
        <v>5</v>
      </c>
      <c r="K14">
        <f>COUNTIF(B14:H14,"Folga")</f>
        <v>2</v>
      </c>
      <c r="L14">
        <f>IF(MIN(IFERROR((1+VLOOKUP(C14,$A$8:$F$10,3,FALSE)-VLOOKUP(B14,$A$8:$F$10,4,FALSE))*24,99),IFERROR((1+VLOOKUP(D14,$A$8:$F$10,3,FALSE)-VLOOKUP(C14,$A$8:$F$10,4,FALSE))*24,99),IFERROR((1+VLOOKUP(E14,$A$8:$F$10,3,FALSE)-VLOOKUP(D14,$A$8:$F$10,4,FALSE))*24,99),IFERROR((1+VLOOKUP(F14,$A$8:$F$10,3,FALSE)-VLOOKUP(E14,$A$8:$F$10,4,FALSE))*24,99),IFERROR((1+VLOOKUP(G14,$A$8:$F$10,3,FALSE)-VLOOKUP(F14,$A$8:$F$10,4,FALSE))*24,99),IFERROR((1+VLOOKUP(H14,$A$8:$F$10,3,FALSE)-VLOOKUP(G14,$A$8:$F$10,4,FALSE))*24,99))=99,"",MIN(IFERROR((1+VLOOKUP(C14,$A$8:$F$10,3,FALSE)-VLOOKUP(B14,$A$8:$F$10,4,FALSE))*24,99),IFERROR((1+VLOOKUP(D14,$A$8:$F$10,3,FALSE)-VLOOKUP(C14,$A$8:$F$10,4,FALSE))*24,99),IFERROR((1+VLOOKUP(E14,$A$8:$F$10,3,FALSE)-VLOOKUP(D14,$A$8:$F$10,4,FALSE))*24,99),IFERROR((1+VLOOKUP(F14,$A$8:$F$10,3,FALSE)-VLOOKUP(E14,$A$8:$F$10,4,FALSE))*24,99),IFERROR((1+VLOOKUP(G14,$A$8:$F$10,3,FALSE)-VLOOKUP(F14,$A$8:$F$10,4,FALSE))*24,99),IFERROR((1+VLOOKUP(H14,$A$8:$F$10,3,FALSE)-VLOOKUP(G14,$A$8:$F$10,4,FALSE))*24,99)))</f>
        <v>15</v>
      </c>
      <c r="M14" t="str">
        <f>IF(COUNTA(B14:H14)=0,"",IF(AND(I14&lt;=$B$3,K14&gt;=$B$4,J14+K14=7,OR(L14="",L14&gt;=$B$5)),"OK","Revisar"))</f>
        <v>OK</v>
      </c>
    </row>
    <row r="15" spans="1:13" x14ac:dyDescent="0.25">
      <c r="A15" t="s">
        <v>39</v>
      </c>
      <c r="B15" s="6" t="s">
        <v>37</v>
      </c>
      <c r="C15" s="6" t="s">
        <v>13</v>
      </c>
      <c r="D15" s="6" t="s">
        <v>13</v>
      </c>
      <c r="E15" s="6" t="s">
        <v>13</v>
      </c>
      <c r="F15" s="6" t="s">
        <v>13</v>
      </c>
      <c r="G15" s="6" t="s">
        <v>13</v>
      </c>
      <c r="H15" s="6" t="s">
        <v>37</v>
      </c>
      <c r="I15">
        <f>COUNTIF(B15:H15,"A")*$F$8+COUNTIF(B15:H15,"F")*$F$9+COUNTIF(B15:H15,"I")*$F$10</f>
        <v>40</v>
      </c>
      <c r="J15">
        <f>COUNTIF(B15:H15,"A")+COUNTIF(B15:H15,"F")+COUNTIF(B15:H15,"I")</f>
        <v>5</v>
      </c>
      <c r="K15">
        <f>COUNTIF(B15:H15,"Folga")</f>
        <v>2</v>
      </c>
      <c r="L15">
        <f>IF(MIN(IFERROR((1+VLOOKUP(C15,$A$8:$F$10,3,FALSE)-VLOOKUP(B15,$A$8:$F$10,4,FALSE))*24,99),IFERROR((1+VLOOKUP(D15,$A$8:$F$10,3,FALSE)-VLOOKUP(C15,$A$8:$F$10,4,FALSE))*24,99),IFERROR((1+VLOOKUP(E15,$A$8:$F$10,3,FALSE)-VLOOKUP(D15,$A$8:$F$10,4,FALSE))*24,99),IFERROR((1+VLOOKUP(F15,$A$8:$F$10,3,FALSE)-VLOOKUP(E15,$A$8:$F$10,4,FALSE))*24,99),IFERROR((1+VLOOKUP(G15,$A$8:$F$10,3,FALSE)-VLOOKUP(F15,$A$8:$F$10,4,FALSE))*24,99),IFERROR((1+VLOOKUP(H15,$A$8:$F$10,3,FALSE)-VLOOKUP(G15,$A$8:$F$10,4,FALSE))*24,99))=99,"",MIN(IFERROR((1+VLOOKUP(C15,$A$8:$F$10,3,FALSE)-VLOOKUP(B15,$A$8:$F$10,4,FALSE))*24,99),IFERROR((1+VLOOKUP(D15,$A$8:$F$10,3,FALSE)-VLOOKUP(C15,$A$8:$F$10,4,FALSE))*24,99),IFERROR((1+VLOOKUP(E15,$A$8:$F$10,3,FALSE)-VLOOKUP(D15,$A$8:$F$10,4,FALSE))*24,99),IFERROR((1+VLOOKUP(F15,$A$8:$F$10,3,FALSE)-VLOOKUP(E15,$A$8:$F$10,4,FALSE))*24,99),IFERROR((1+VLOOKUP(G15,$A$8:$F$10,3,FALSE)-VLOOKUP(F15,$A$8:$F$10,4,FALSE))*24,99),IFERROR((1+VLOOKUP(H15,$A$8:$F$10,3,FALSE)-VLOOKUP(G15,$A$8:$F$10,4,FALSE))*24,99)))</f>
        <v>15</v>
      </c>
      <c r="M15" t="str">
        <f>IF(COUNTA(B15:H15)=0,"",IF(AND(I15&lt;=$B$3,K15&gt;=$B$4,J15+K15=7,OR(L15="",L15&gt;=$B$5)),"OK","Revisar"))</f>
        <v>OK</v>
      </c>
    </row>
    <row r="16" spans="1:13" x14ac:dyDescent="0.25">
      <c r="A16" t="s">
        <v>40</v>
      </c>
      <c r="B16" s="6" t="s">
        <v>13</v>
      </c>
      <c r="C16" s="6" t="s">
        <v>37</v>
      </c>
      <c r="D16" s="6" t="s">
        <v>37</v>
      </c>
      <c r="E16" s="6" t="s">
        <v>13</v>
      </c>
      <c r="F16" s="6" t="s">
        <v>13</v>
      </c>
      <c r="G16" s="6" t="s">
        <v>13</v>
      </c>
      <c r="H16" s="6" t="s">
        <v>13</v>
      </c>
      <c r="I16">
        <f>COUNTIF(B16:H16,"A")*$F$8+COUNTIF(B16:H16,"F")*$F$9+COUNTIF(B16:H16,"I")*$F$10</f>
        <v>40</v>
      </c>
      <c r="J16">
        <f>COUNTIF(B16:H16,"A")+COUNTIF(B16:H16,"F")+COUNTIF(B16:H16,"I")</f>
        <v>5</v>
      </c>
      <c r="K16">
        <f>COUNTIF(B16:H16,"Folga")</f>
        <v>2</v>
      </c>
      <c r="L16">
        <f>IF(MIN(IFERROR((1+VLOOKUP(C16,$A$8:$F$10,3,FALSE)-VLOOKUP(B16,$A$8:$F$10,4,FALSE))*24,99),IFERROR((1+VLOOKUP(D16,$A$8:$F$10,3,FALSE)-VLOOKUP(C16,$A$8:$F$10,4,FALSE))*24,99),IFERROR((1+VLOOKUP(E16,$A$8:$F$10,3,FALSE)-VLOOKUP(D16,$A$8:$F$10,4,FALSE))*24,99),IFERROR((1+VLOOKUP(F16,$A$8:$F$10,3,FALSE)-VLOOKUP(E16,$A$8:$F$10,4,FALSE))*24,99),IFERROR((1+VLOOKUP(G16,$A$8:$F$10,3,FALSE)-VLOOKUP(F16,$A$8:$F$10,4,FALSE))*24,99),IFERROR((1+VLOOKUP(H16,$A$8:$F$10,3,FALSE)-VLOOKUP(G16,$A$8:$F$10,4,FALSE))*24,99))=99,"",MIN(IFERROR((1+VLOOKUP(C16,$A$8:$F$10,3,FALSE)-VLOOKUP(B16,$A$8:$F$10,4,FALSE))*24,99),IFERROR((1+VLOOKUP(D16,$A$8:$F$10,3,FALSE)-VLOOKUP(C16,$A$8:$F$10,4,FALSE))*24,99),IFERROR((1+VLOOKUP(E16,$A$8:$F$10,3,FALSE)-VLOOKUP(D16,$A$8:$F$10,4,FALSE))*24,99),IFERROR((1+VLOOKUP(F16,$A$8:$F$10,3,FALSE)-VLOOKUP(E16,$A$8:$F$10,4,FALSE))*24,99),IFERROR((1+VLOOKUP(G16,$A$8:$F$10,3,FALSE)-VLOOKUP(F16,$A$8:$F$10,4,FALSE))*24,99),IFERROR((1+VLOOKUP(H16,$A$8:$F$10,3,FALSE)-VLOOKUP(G16,$A$8:$F$10,4,FALSE))*24,99)))</f>
        <v>15</v>
      </c>
      <c r="M16" t="str">
        <f>IF(COUNTA(B16:H16)=0,"",IF(AND(I16&lt;=$B$3,K16&gt;=$B$4,J16+K16=7,OR(L16="",L16&gt;=$B$5)),"OK","Revisar"))</f>
        <v>OK</v>
      </c>
    </row>
    <row r="17" spans="1:13" x14ac:dyDescent="0.25">
      <c r="A17" t="s">
        <v>41</v>
      </c>
      <c r="B17" s="6" t="s">
        <v>15</v>
      </c>
      <c r="C17" s="6" t="s">
        <v>37</v>
      </c>
      <c r="D17" s="6" t="s">
        <v>37</v>
      </c>
      <c r="E17" s="6" t="s">
        <v>15</v>
      </c>
      <c r="F17" s="6" t="s">
        <v>15</v>
      </c>
      <c r="G17" s="6" t="s">
        <v>15</v>
      </c>
      <c r="H17" s="6" t="s">
        <v>15</v>
      </c>
      <c r="I17">
        <f>COUNTIF(B17:H17,"A")*$F$8+COUNTIF(B17:H17,"F")*$F$9+COUNTIF(B17:H17,"I")*$F$10</f>
        <v>40</v>
      </c>
      <c r="J17">
        <f>COUNTIF(B17:H17,"A")+COUNTIF(B17:H17,"F")+COUNTIF(B17:H17,"I")</f>
        <v>5</v>
      </c>
      <c r="K17">
        <f>COUNTIF(B17:H17,"Folga")</f>
        <v>2</v>
      </c>
      <c r="L17">
        <f>IF(MIN(IFERROR((1+VLOOKUP(C17,$A$8:$F$10,3,FALSE)-VLOOKUP(B17,$A$8:$F$10,4,FALSE))*24,99),IFERROR((1+VLOOKUP(D17,$A$8:$F$10,3,FALSE)-VLOOKUP(C17,$A$8:$F$10,4,FALSE))*24,99),IFERROR((1+VLOOKUP(E17,$A$8:$F$10,3,FALSE)-VLOOKUP(D17,$A$8:$F$10,4,FALSE))*24,99),IFERROR((1+VLOOKUP(F17,$A$8:$F$10,3,FALSE)-VLOOKUP(E17,$A$8:$F$10,4,FALSE))*24,99),IFERROR((1+VLOOKUP(G17,$A$8:$F$10,3,FALSE)-VLOOKUP(F17,$A$8:$F$10,4,FALSE))*24,99),IFERROR((1+VLOOKUP(H17,$A$8:$F$10,3,FALSE)-VLOOKUP(G17,$A$8:$F$10,4,FALSE))*24,99))=99,"",MIN(IFERROR((1+VLOOKUP(C17,$A$8:$F$10,3,FALSE)-VLOOKUP(B17,$A$8:$F$10,4,FALSE))*24,99),IFERROR((1+VLOOKUP(D17,$A$8:$F$10,3,FALSE)-VLOOKUP(C17,$A$8:$F$10,4,FALSE))*24,99),IFERROR((1+VLOOKUP(E17,$A$8:$F$10,3,FALSE)-VLOOKUP(D17,$A$8:$F$10,4,FALSE))*24,99),IFERROR((1+VLOOKUP(F17,$A$8:$F$10,3,FALSE)-VLOOKUP(E17,$A$8:$F$10,4,FALSE))*24,99),IFERROR((1+VLOOKUP(G17,$A$8:$F$10,3,FALSE)-VLOOKUP(F17,$A$8:$F$10,4,FALSE))*24,99),IFERROR((1+VLOOKUP(H17,$A$8:$F$10,3,FALSE)-VLOOKUP(G17,$A$8:$F$10,4,FALSE))*24,99)))</f>
        <v>15</v>
      </c>
      <c r="M17" t="str">
        <f>IF(COUNTA(B17:H17)=0,"",IF(AND(I17&lt;=$B$3,K17&gt;=$B$4,J17+K17=7,OR(L17="",L17&gt;=$B$5)),"OK","Revisar"))</f>
        <v>OK</v>
      </c>
    </row>
    <row r="18" spans="1:13" x14ac:dyDescent="0.25">
      <c r="A18" t="s">
        <v>42</v>
      </c>
      <c r="B18" s="6" t="s">
        <v>13</v>
      </c>
      <c r="C18" s="6" t="s">
        <v>13</v>
      </c>
      <c r="D18" s="6" t="s">
        <v>37</v>
      </c>
      <c r="E18" s="6" t="s">
        <v>37</v>
      </c>
      <c r="F18" s="6" t="s">
        <v>13</v>
      </c>
      <c r="G18" s="6" t="s">
        <v>13</v>
      </c>
      <c r="H18" s="6" t="s">
        <v>13</v>
      </c>
      <c r="I18">
        <f>COUNTIF(B18:H18,"A")*$F$8+COUNTIF(B18:H18,"F")*$F$9+COUNTIF(B18:H18,"I")*$F$10</f>
        <v>40</v>
      </c>
      <c r="J18">
        <f>COUNTIF(B18:H18,"A")+COUNTIF(B18:H18,"F")+COUNTIF(B18:H18,"I")</f>
        <v>5</v>
      </c>
      <c r="K18">
        <f>COUNTIF(B18:H18,"Folga")</f>
        <v>2</v>
      </c>
      <c r="L18">
        <f>IF(MIN(IFERROR((1+VLOOKUP(C18,$A$8:$F$10,3,FALSE)-VLOOKUP(B18,$A$8:$F$10,4,FALSE))*24,99),IFERROR((1+VLOOKUP(D18,$A$8:$F$10,3,FALSE)-VLOOKUP(C18,$A$8:$F$10,4,FALSE))*24,99),IFERROR((1+VLOOKUP(E18,$A$8:$F$10,3,FALSE)-VLOOKUP(D18,$A$8:$F$10,4,FALSE))*24,99),IFERROR((1+VLOOKUP(F18,$A$8:$F$10,3,FALSE)-VLOOKUP(E18,$A$8:$F$10,4,FALSE))*24,99),IFERROR((1+VLOOKUP(G18,$A$8:$F$10,3,FALSE)-VLOOKUP(F18,$A$8:$F$10,4,FALSE))*24,99),IFERROR((1+VLOOKUP(H18,$A$8:$F$10,3,FALSE)-VLOOKUP(G18,$A$8:$F$10,4,FALSE))*24,99))=99,"",MIN(IFERROR((1+VLOOKUP(C18,$A$8:$F$10,3,FALSE)-VLOOKUP(B18,$A$8:$F$10,4,FALSE))*24,99),IFERROR((1+VLOOKUP(D18,$A$8:$F$10,3,FALSE)-VLOOKUP(C18,$A$8:$F$10,4,FALSE))*24,99),IFERROR((1+VLOOKUP(E18,$A$8:$F$10,3,FALSE)-VLOOKUP(D18,$A$8:$F$10,4,FALSE))*24,99),IFERROR((1+VLOOKUP(F18,$A$8:$F$10,3,FALSE)-VLOOKUP(E18,$A$8:$F$10,4,FALSE))*24,99),IFERROR((1+VLOOKUP(G18,$A$8:$F$10,3,FALSE)-VLOOKUP(F18,$A$8:$F$10,4,FALSE))*24,99),IFERROR((1+VLOOKUP(H18,$A$8:$F$10,3,FALSE)-VLOOKUP(G18,$A$8:$F$10,4,FALSE))*24,99)))</f>
        <v>15</v>
      </c>
      <c r="M18" t="str">
        <f>IF(COUNTA(B18:H18)=0,"",IF(AND(I18&lt;=$B$3,K18&gt;=$B$4,J18+K18=7,OR(L18="",L18&gt;=$B$5)),"OK","Revisar"))</f>
        <v>OK</v>
      </c>
    </row>
    <row r="19" spans="1:13" x14ac:dyDescent="0.25">
      <c r="A19" t="s">
        <v>43</v>
      </c>
      <c r="B19" s="6" t="s">
        <v>15</v>
      </c>
      <c r="C19" s="6" t="s">
        <v>15</v>
      </c>
      <c r="D19" s="6" t="s">
        <v>15</v>
      </c>
      <c r="E19" s="6" t="s">
        <v>37</v>
      </c>
      <c r="F19" s="6" t="s">
        <v>37</v>
      </c>
      <c r="G19" s="6" t="s">
        <v>15</v>
      </c>
      <c r="H19" s="6" t="s">
        <v>15</v>
      </c>
      <c r="I19">
        <f>COUNTIF(B19:H19,"A")*$F$8+COUNTIF(B19:H19,"F")*$F$9+COUNTIF(B19:H19,"I")*$F$10</f>
        <v>40</v>
      </c>
      <c r="J19">
        <f>COUNTIF(B19:H19,"A")+COUNTIF(B19:H19,"F")+COUNTIF(B19:H19,"I")</f>
        <v>5</v>
      </c>
      <c r="K19">
        <f>COUNTIF(B19:H19,"Folga")</f>
        <v>2</v>
      </c>
      <c r="L19">
        <f>IF(MIN(IFERROR((1+VLOOKUP(C19,$A$8:$F$10,3,FALSE)-VLOOKUP(B19,$A$8:$F$10,4,FALSE))*24,99),IFERROR((1+VLOOKUP(D19,$A$8:$F$10,3,FALSE)-VLOOKUP(C19,$A$8:$F$10,4,FALSE))*24,99),IFERROR((1+VLOOKUP(E19,$A$8:$F$10,3,FALSE)-VLOOKUP(D19,$A$8:$F$10,4,FALSE))*24,99),IFERROR((1+VLOOKUP(F19,$A$8:$F$10,3,FALSE)-VLOOKUP(E19,$A$8:$F$10,4,FALSE))*24,99),IFERROR((1+VLOOKUP(G19,$A$8:$F$10,3,FALSE)-VLOOKUP(F19,$A$8:$F$10,4,FALSE))*24,99),IFERROR((1+VLOOKUP(H19,$A$8:$F$10,3,FALSE)-VLOOKUP(G19,$A$8:$F$10,4,FALSE))*24,99))=99,"",MIN(IFERROR((1+VLOOKUP(C19,$A$8:$F$10,3,FALSE)-VLOOKUP(B19,$A$8:$F$10,4,FALSE))*24,99),IFERROR((1+VLOOKUP(D19,$A$8:$F$10,3,FALSE)-VLOOKUP(C19,$A$8:$F$10,4,FALSE))*24,99),IFERROR((1+VLOOKUP(E19,$A$8:$F$10,3,FALSE)-VLOOKUP(D19,$A$8:$F$10,4,FALSE))*24,99),IFERROR((1+VLOOKUP(F19,$A$8:$F$10,3,FALSE)-VLOOKUP(E19,$A$8:$F$10,4,FALSE))*24,99),IFERROR((1+VLOOKUP(G19,$A$8:$F$10,3,FALSE)-VLOOKUP(F19,$A$8:$F$10,4,FALSE))*24,99),IFERROR((1+VLOOKUP(H19,$A$8:$F$10,3,FALSE)-VLOOKUP(G19,$A$8:$F$10,4,FALSE))*24,99)))</f>
        <v>15</v>
      </c>
      <c r="M19" t="str">
        <f>IF(COUNTA(B19:H19)=0,"",IF(AND(I19&lt;=$B$3,K19&gt;=$B$4,J19+K19=7,OR(L19="",L19&gt;=$B$5)),"OK","Revisar"))</f>
        <v>OK</v>
      </c>
    </row>
    <row r="21" spans="1:8" x14ac:dyDescent="0.25">
      <c r="A21" s="7" t="s">
        <v>32</v>
      </c>
      <c r="B21" s="6">
        <f>COUNTIF(B13:B19,"A")</f>
        <v>2</v>
      </c>
      <c r="C21" s="6">
        <f>COUNTIF(C13:C19,"A")</f>
        <v>3</v>
      </c>
      <c r="D21" s="6">
        <f>COUNTIF(D13:D19,"A")</f>
        <v>2</v>
      </c>
      <c r="E21" s="6">
        <f>COUNTIF(E13:E19,"A")</f>
        <v>3</v>
      </c>
      <c r="F21" s="6">
        <f>COUNTIF(F13:F19,"A")</f>
        <v>4</v>
      </c>
      <c r="G21" s="6">
        <f>COUNTIF(G13:G19,"A")</f>
        <v>4</v>
      </c>
      <c r="H21" s="6">
        <f>COUNTIF(H13:H19,"A")</f>
        <v>2</v>
      </c>
    </row>
    <row r="22" spans="1:8" x14ac:dyDescent="0.25">
      <c r="A22" s="7" t="s">
        <v>33</v>
      </c>
      <c r="B22" s="6">
        <f>COUNTIF(B13:B19,"F")</f>
        <v>2</v>
      </c>
      <c r="C22" s="6">
        <f>COUNTIF(C13:C19,"F")</f>
        <v>2</v>
      </c>
      <c r="D22" s="6">
        <f>COUNTIF(D13:D19,"F")</f>
        <v>2</v>
      </c>
      <c r="E22" s="6">
        <f>COUNTIF(E13:E19,"F")</f>
        <v>2</v>
      </c>
      <c r="F22" s="6">
        <f>COUNTIF(F13:F19,"F")</f>
        <v>2</v>
      </c>
      <c r="G22" s="6">
        <f>COUNTIF(G13:G19,"F")</f>
        <v>3</v>
      </c>
      <c r="H22" s="6">
        <f>COUNTIF(H13:H19,"F")</f>
        <v>2</v>
      </c>
    </row>
    <row r="23" spans="1:8" x14ac:dyDescent="0.25">
      <c r="A23" s="7" t="s">
        <v>34</v>
      </c>
      <c r="B23" s="6">
        <f>COUNTIF(B13:B19,"I")</f>
        <v>0</v>
      </c>
      <c r="C23" s="6">
        <f>COUNTIF(C13:C19,"I")</f>
        <v>0</v>
      </c>
      <c r="D23" s="6">
        <f>COUNTIF(D13:D19,"I")</f>
        <v>0</v>
      </c>
      <c r="E23" s="6">
        <f>COUNTIF(E13:E19,"I")</f>
        <v>0</v>
      </c>
      <c r="F23" s="6">
        <f>COUNTIF(F13:F19,"I")</f>
        <v>0</v>
      </c>
      <c r="G23" s="6">
        <f>COUNTIF(G13:G19,"I")</f>
        <v>0</v>
      </c>
      <c r="H23" s="6">
        <f>COUNTIF(H13:H19,"I")</f>
        <v>0</v>
      </c>
    </row>
    <row r="24" spans="1:8" x14ac:dyDescent="0.25">
      <c r="A24" s="7" t="s">
        <v>35</v>
      </c>
      <c r="B24" s="6">
        <f>COUNTIF(B13:B19,"Folga")</f>
        <v>3</v>
      </c>
      <c r="C24" s="6">
        <f>COUNTIF(C13:C19,"Folga")</f>
        <v>2</v>
      </c>
      <c r="D24" s="6">
        <f>COUNTIF(D13:D19,"Folga")</f>
        <v>3</v>
      </c>
      <c r="E24" s="6">
        <f>COUNTIF(E13:E19,"Folga")</f>
        <v>2</v>
      </c>
      <c r="F24" s="6">
        <f>COUNTIF(F13:F19,"Folga")</f>
        <v>1</v>
      </c>
      <c r="G24" s="6">
        <f>COUNTIF(G13:G19,"Folga")</f>
        <v>0</v>
      </c>
      <c r="H24" s="6">
        <f>COUNTIF(H13:H19,"Folga")</f>
        <v>3</v>
      </c>
    </row>
  </sheetData>
  <conditionalFormatting sqref="M13:M19">
    <cfRule type="cellIs" dxfId="2" priority="1" operator="equal">
      <formula>"Revisar"</formula>
    </cfRule>
    <cfRule type="cellIs" dxfId="3" priority="2" operator="equal">
      <formula>"OK"</formula>
    </cfRule>
  </conditionalFormatting>
  <dataValidations count="1">
    <dataValidation type="list" allowBlank="1" showErrorMessage="1" errorTitle="Código" error="Use A, F, I ou Folga." sqref="B13:H19">
      <formula1>"A,F,I,Folga"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"/>
  <sheetFormatPr defaultRowHeight="15" outlineLevelRow="0" outlineLevelCol="0" x14ac:dyDescent="55"/>
  <cols>
    <col min="1" max="1" width="110" customWidth="1"/>
  </cols>
  <sheetData>
    <row r="1" spans="1:1" x14ac:dyDescent="0.25">
      <c r="A1" s="8" t="s">
        <v>44</v>
      </c>
    </row>
    <row r="2" spans="1:1" x14ac:dyDescent="0.25">
      <c r="A2" s="9" t="s">
        <v>45</v>
      </c>
    </row>
    <row r="3" spans="1:1" x14ac:dyDescent="0.25">
      <c r="A3" s="9" t="s">
        <v>46</v>
      </c>
    </row>
    <row r="4" spans="1:1" x14ac:dyDescent="0.25">
      <c r="A4" s="9" t="s">
        <v>47</v>
      </c>
    </row>
    <row r="5" spans="1:1" x14ac:dyDescent="0.25">
      <c r="A5" s="10" t="s">
        <v>48</v>
      </c>
    </row>
    <row r="6" spans="1:1" x14ac:dyDescent="0.25">
      <c r="A6" s="9" t="s">
        <v>49</v>
      </c>
    </row>
    <row r="7" spans="1:1" x14ac:dyDescent="0.25">
      <c r="A7" s="9" t="s">
        <v>50</v>
      </c>
    </row>
    <row r="8" spans="1:1" x14ac:dyDescent="0.25">
      <c r="A8" s="9" t="s">
        <v>51</v>
      </c>
    </row>
    <row r="9" spans="1:1" x14ac:dyDescent="0.25">
      <c r="A9" s="9" t="s">
        <v>52</v>
      </c>
    </row>
    <row r="10" spans="1:1" x14ac:dyDescent="0.25">
      <c r="A10" s="9" t="s">
        <v>47</v>
      </c>
    </row>
    <row r="11" spans="1:1" x14ac:dyDescent="0.25">
      <c r="A11" s="10" t="s">
        <v>53</v>
      </c>
    </row>
    <row r="12" spans="1:1" x14ac:dyDescent="0.25">
      <c r="A12" s="9" t="s">
        <v>54</v>
      </c>
    </row>
    <row r="13" spans="1:1" x14ac:dyDescent="0.25">
      <c r="A13" s="9" t="s">
        <v>55</v>
      </c>
    </row>
    <row r="14" spans="1:1" x14ac:dyDescent="0.25">
      <c r="A14" s="9" t="s">
        <v>56</v>
      </c>
    </row>
    <row r="15" spans="1:1" x14ac:dyDescent="0.25">
      <c r="A15" s="9" t="s">
        <v>57</v>
      </c>
    </row>
    <row r="16" spans="1:1" x14ac:dyDescent="0.25">
      <c r="A16" s="9" t="s">
        <v>58</v>
      </c>
    </row>
    <row r="17" spans="1:1" x14ac:dyDescent="0.25">
      <c r="A17" s="9" t="s">
        <v>59</v>
      </c>
    </row>
    <row r="18" spans="1:1" x14ac:dyDescent="0.25">
      <c r="A18" s="9" t="s">
        <v>47</v>
      </c>
    </row>
    <row r="19" spans="1:1" x14ac:dyDescent="0.25">
      <c r="A19" s="10" t="s">
        <v>60</v>
      </c>
    </row>
    <row r="20" spans="1:1" x14ac:dyDescent="0.25">
      <c r="A20" s="9" t="s">
        <v>61</v>
      </c>
    </row>
    <row r="21" spans="1:1" x14ac:dyDescent="0.25">
      <c r="A21" s="9" t="s">
        <v>62</v>
      </c>
    </row>
    <row r="22" spans="1:1" x14ac:dyDescent="0.25">
      <c r="A22" s="9" t="s">
        <v>63</v>
      </c>
    </row>
    <row r="23" spans="1:1" x14ac:dyDescent="0.25">
      <c r="A23" s="9" t="s">
        <v>64</v>
      </c>
    </row>
    <row r="24" spans="1:1" x14ac:dyDescent="0.25">
      <c r="A24" s="9" t="s">
        <v>65</v>
      </c>
    </row>
    <row r="25" spans="1:1" x14ac:dyDescent="0.25">
      <c r="A25" s="9" t="s">
        <v>66</v>
      </c>
    </row>
    <row r="26" spans="1:1" x14ac:dyDescent="0.25">
      <c r="A26" s="9" t="s">
        <v>47</v>
      </c>
    </row>
    <row r="27" spans="1:1" x14ac:dyDescent="0.25">
      <c r="A27" s="10" t="s">
        <v>67</v>
      </c>
    </row>
    <row r="28" spans="1:1" x14ac:dyDescent="0.25">
      <c r="A28" s="9" t="s">
        <v>68</v>
      </c>
    </row>
    <row r="29" spans="1:1" x14ac:dyDescent="0.25">
      <c r="A29" s="9" t="s">
        <v>69</v>
      </c>
    </row>
    <row r="30" spans="1:1" x14ac:dyDescent="0.25">
      <c r="A30" s="9" t="s">
        <v>70</v>
      </c>
    </row>
    <row r="31" spans="1:1" x14ac:dyDescent="0.25">
      <c r="A31" s="9" t="s">
        <v>71</v>
      </c>
    </row>
    <row r="32" spans="1:1" x14ac:dyDescent="0.25">
      <c r="A32" s="9" t="s">
        <v>72</v>
      </c>
    </row>
    <row r="33" spans="1:1" x14ac:dyDescent="0.25">
      <c r="A33" s="9" t="s">
        <v>73</v>
      </c>
    </row>
    <row r="34" spans="1:1" x14ac:dyDescent="0.25">
      <c r="A34" s="9" t="s">
        <v>74</v>
      </c>
    </row>
    <row r="35" spans="1:1" x14ac:dyDescent="0.25">
      <c r="A35" s="9" t="s">
        <v>75</v>
      </c>
    </row>
    <row r="36" spans="1:1" x14ac:dyDescent="0.25">
      <c r="A36" s="9" t="s">
        <v>76</v>
      </c>
    </row>
    <row r="37" spans="1:1" x14ac:dyDescent="0.25">
      <c r="A37" s="9" t="s">
        <v>47</v>
      </c>
    </row>
    <row r="38" spans="1:1" x14ac:dyDescent="0.25">
      <c r="A38" s="9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Modelo</vt:lpstr>
      <vt:lpstr>Exemplo café</vt:lpstr>
      <vt:lpstr>Como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Weeksort</dc:creator>
  <dc:title/>
  <dc:subject/>
  <dc:description/>
  <cp:keywords/>
  <cp:category/>
  <cp:lastModifiedBy>Weeksort</cp:lastModifiedBy>
  <dcterms:created xsi:type="dcterms:W3CDTF">2026-10-24T12:00:00Z</dcterms:created>
  <dcterms:modified xsi:type="dcterms:W3CDTF">2026-10-24T12:00:00Z</dcterms:modified>
</cp:coreProperties>
</file>